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9765" windowHeight="6285" activeTab="0"/>
  </bookViews>
  <sheets>
    <sheet name="Kostpvlv" sheetId="1" r:id="rId1"/>
  </sheets>
  <definedNames>
    <definedName name="_xlnm.Print_Area">'Kostpvlv'!$A$2:$H$23</definedName>
  </definedNames>
  <calcPr fullCalcOnLoad="1"/>
</workbook>
</file>

<file path=xl/sharedStrings.xml><?xml version="1.0" encoding="utf-8"?>
<sst xmlns="http://schemas.openxmlformats.org/spreadsheetml/2006/main" count="70" uniqueCount="63">
  <si>
    <t>aant. varkenspl.</t>
  </si>
  <si>
    <t>KOSTPRIJS  VLEESVARKEN</t>
  </si>
  <si>
    <t>standaardwaarden</t>
  </si>
  <si>
    <t>aant. opgelegde vark.</t>
  </si>
  <si>
    <t>in %</t>
  </si>
  <si>
    <t xml:space="preserve">sterfte              </t>
  </si>
  <si>
    <t>%</t>
  </si>
  <si>
    <t>VARIABEL</t>
  </si>
  <si>
    <t>rente %</t>
  </si>
  <si>
    <t xml:space="preserve">groei/dag        </t>
  </si>
  <si>
    <t>gr</t>
  </si>
  <si>
    <t>aankoop big</t>
  </si>
  <si>
    <t>veearts</t>
  </si>
  <si>
    <t xml:space="preserve">voederconv.   </t>
  </si>
  <si>
    <t>kg</t>
  </si>
  <si>
    <t>aankoop voer</t>
  </si>
  <si>
    <t>m3 mest / varken/ jr</t>
  </si>
  <si>
    <t>E.W.  /  kgvoer</t>
  </si>
  <si>
    <t>EW</t>
  </si>
  <si>
    <t>aanvoerkosten big</t>
  </si>
  <si>
    <t>E.W. conversie</t>
  </si>
  <si>
    <t>verw./water/el./etc</t>
  </si>
  <si>
    <t>afl.kosten mestv.</t>
  </si>
  <si>
    <t xml:space="preserve">opleggew.      </t>
  </si>
  <si>
    <t>rente</t>
  </si>
  <si>
    <t>verw+water+el+adm+</t>
  </si>
  <si>
    <t xml:space="preserve">aflevergew.    </t>
  </si>
  <si>
    <t>mestafvoer</t>
  </si>
  <si>
    <t>tel+etc. / plaats</t>
  </si>
  <si>
    <t xml:space="preserve">leegst./ronde  </t>
  </si>
  <si>
    <t>dgn</t>
  </si>
  <si>
    <t>VAST</t>
  </si>
  <si>
    <t>ha grond</t>
  </si>
  <si>
    <t xml:space="preserve">aank.prijs big </t>
  </si>
  <si>
    <t>grond + werktuigen</t>
  </si>
  <si>
    <t>econ waarde per ha</t>
  </si>
  <si>
    <t>prijs kg gesl. gew.</t>
  </si>
  <si>
    <t>gebouw + inventaris</t>
  </si>
  <si>
    <t>eigenaarslasten/ha</t>
  </si>
  <si>
    <t>gem voerprijs / kg</t>
  </si>
  <si>
    <t>arbeid</t>
  </si>
  <si>
    <t>verv.waarde/vlvpl</t>
  </si>
  <si>
    <t>afschrijv.% vlvpl</t>
  </si>
  <si>
    <t>aantal  V.A.K.</t>
  </si>
  <si>
    <t>TOTAAL   KOSTEN</t>
  </si>
  <si>
    <t>onderhouds % vlvpl</t>
  </si>
  <si>
    <t>verv waarde werkt</t>
  </si>
  <si>
    <t xml:space="preserve">   rondes/jaar gehaald</t>
  </si>
  <si>
    <t>OPBRENGSTEN</t>
  </si>
  <si>
    <t>afschr+onderh werkt</t>
  </si>
  <si>
    <t xml:space="preserve">   afgel. varkens/jaar</t>
  </si>
  <si>
    <t>opbrengst / varken</t>
  </si>
  <si>
    <t>kosten / VAK (CAO)</t>
  </si>
  <si>
    <t xml:space="preserve">   kg geslacht gewicht</t>
  </si>
  <si>
    <t xml:space="preserve">      netto/ varken</t>
  </si>
  <si>
    <t xml:space="preserve">   bezettings  %</t>
  </si>
  <si>
    <t xml:space="preserve">      netto/ bedrijf</t>
  </si>
  <si>
    <t xml:space="preserve">      arb.opbrengst</t>
  </si>
  <si>
    <t>Naam:</t>
  </si>
  <si>
    <t>euro / varken</t>
  </si>
  <si>
    <t>€/m3</t>
  </si>
  <si>
    <t>€</t>
  </si>
  <si>
    <t>Alleen de gele cellen invullen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</si>
</sst>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l&quot;.#.##0\ ;[Blue]\(&quot;fl&quot;.#.##0\)"/>
    <numFmt numFmtId="171" formatCode="[Blue]0\,00"/>
    <numFmt numFmtId="172" formatCode="[Blue]0\,0"/>
    <numFmt numFmtId="173" formatCode="[Red]General;0"/>
    <numFmt numFmtId="174" formatCode="0.0"/>
    <numFmt numFmtId="175" formatCode="0_ ;[Red]\-0\ "/>
    <numFmt numFmtId="176" formatCode="#,##0_ ;[Red]\-#,##0\ "/>
    <numFmt numFmtId="177" formatCode="0.00_ ;[Red]\-0.00\ "/>
    <numFmt numFmtId="178" formatCode="[Blue]0.0\,0"/>
  </numFmts>
  <fonts count="6">
    <font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3" fontId="4" fillId="0" borderId="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2" borderId="2" xfId="0" applyNumberFormat="1" applyFont="1" applyFill="1" applyBorder="1" applyAlignment="1" applyProtection="1">
      <alignment/>
      <protection locked="0"/>
    </xf>
    <xf numFmtId="173" fontId="4" fillId="0" borderId="1" xfId="0" applyNumberFormat="1" applyFont="1" applyBorder="1" applyAlignment="1" applyProtection="1">
      <alignment horizontal="center"/>
      <protection/>
    </xf>
    <xf numFmtId="174" fontId="4" fillId="2" borderId="2" xfId="0" applyNumberFormat="1" applyFont="1" applyFill="1" applyBorder="1" applyAlignment="1" applyProtection="1">
      <alignment/>
      <protection locked="0"/>
    </xf>
    <xf numFmtId="173" fontId="4" fillId="0" borderId="0" xfId="0" applyNumberFormat="1" applyFont="1" applyAlignment="1" applyProtection="1">
      <alignment/>
      <protection/>
    </xf>
    <xf numFmtId="2" fontId="5" fillId="0" borderId="3" xfId="0" applyNumberFormat="1" applyFont="1" applyBorder="1" applyAlignment="1" applyProtection="1">
      <alignment/>
      <protection/>
    </xf>
    <xf numFmtId="172" fontId="4" fillId="0" borderId="3" xfId="0" applyNumberFormat="1" applyFont="1" applyBorder="1" applyAlignment="1" applyProtection="1">
      <alignment/>
      <protection/>
    </xf>
    <xf numFmtId="2" fontId="4" fillId="2" borderId="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 applyProtection="1">
      <alignment horizontal="right"/>
      <protection/>
    </xf>
    <xf numFmtId="1" fontId="4" fillId="2" borderId="2" xfId="0" applyNumberFormat="1" applyFont="1" applyFill="1" applyBorder="1" applyAlignment="1" applyProtection="1">
      <alignment/>
      <protection locked="0"/>
    </xf>
    <xf numFmtId="3" fontId="4" fillId="2" borderId="2" xfId="0" applyNumberFormat="1" applyFont="1" applyFill="1" applyBorder="1" applyAlignment="1" applyProtection="1">
      <alignment/>
      <protection locked="0"/>
    </xf>
    <xf numFmtId="171" fontId="5" fillId="0" borderId="3" xfId="0" applyNumberFormat="1" applyFont="1" applyBorder="1" applyAlignment="1" applyProtection="1">
      <alignment/>
      <protection/>
    </xf>
    <xf numFmtId="171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4" fillId="0" borderId="2" xfId="0" applyNumberFormat="1" applyFont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/>
      <protection/>
    </xf>
    <xf numFmtId="177" fontId="5" fillId="0" borderId="3" xfId="0" applyNumberFormat="1" applyFont="1" applyBorder="1" applyAlignment="1" applyProtection="1">
      <alignment/>
      <protection/>
    </xf>
    <xf numFmtId="174" fontId="4" fillId="0" borderId="2" xfId="0" applyNumberFormat="1" applyFont="1" applyBorder="1" applyAlignment="1" applyProtection="1">
      <alignment/>
      <protection/>
    </xf>
    <xf numFmtId="177" fontId="4" fillId="0" borderId="3" xfId="0" applyNumberFormat="1" applyFont="1" applyBorder="1" applyAlignment="1" applyProtection="1">
      <alignment/>
      <protection/>
    </xf>
    <xf numFmtId="176" fontId="4" fillId="0" borderId="3" xfId="0" applyNumberFormat="1" applyFont="1" applyBorder="1" applyAlignment="1" applyProtection="1">
      <alignment/>
      <protection/>
    </xf>
    <xf numFmtId="0" fontId="4" fillId="0" borderId="0" xfId="0" applyNumberFormat="1" applyFont="1" applyAlignment="1" applyProtection="1">
      <alignment horizontal="center"/>
      <protection/>
    </xf>
    <xf numFmtId="173" fontId="4" fillId="2" borderId="1" xfId="0" applyNumberFormat="1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1" xfId="0" applyNumberFormat="1" applyFont="1" applyFill="1" applyBorder="1" applyAlignment="1" applyProtection="1">
      <alignment horizontal="left"/>
      <protection/>
    </xf>
    <xf numFmtId="173" fontId="4" fillId="0" borderId="4" xfId="0" applyNumberFormat="1" applyFont="1" applyBorder="1" applyAlignment="1" applyProtection="1">
      <alignment horizontal="right"/>
      <protection/>
    </xf>
    <xf numFmtId="173" fontId="4" fillId="0" borderId="5" xfId="0" applyNumberFormat="1" applyFont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tabSelected="1" defaultGridColor="0" colorId="10" workbookViewId="0" topLeftCell="A1">
      <selection activeCell="F1" sqref="F1:G1"/>
    </sheetView>
  </sheetViews>
  <sheetFormatPr defaultColWidth="9.33203125" defaultRowHeight="10.5"/>
  <cols>
    <col min="1" max="1" width="23.5" style="2" customWidth="1"/>
    <col min="2" max="2" width="6.5" style="2" customWidth="1"/>
    <col min="3" max="3" width="7" style="2" customWidth="1"/>
    <col min="4" max="4" width="21.83203125" style="2" customWidth="1"/>
    <col min="5" max="5" width="12.33203125" style="2" customWidth="1"/>
    <col min="6" max="6" width="6.5" style="2" customWidth="1"/>
    <col min="7" max="7" width="23" style="2" customWidth="1"/>
    <col min="8" max="8" width="8.83203125" style="2" customWidth="1"/>
    <col min="9" max="16384" width="8.16015625" style="2" customWidth="1"/>
  </cols>
  <sheetData>
    <row r="1" spans="1:8" ht="12.75">
      <c r="A1" s="26" t="s">
        <v>62</v>
      </c>
      <c r="B1" s="27"/>
      <c r="E1" s="3" t="s">
        <v>58</v>
      </c>
      <c r="F1" s="28"/>
      <c r="G1" s="28"/>
      <c r="H1" s="4"/>
    </row>
    <row r="2" spans="2:8" ht="12.75">
      <c r="B2" s="1"/>
      <c r="C2" s="1"/>
      <c r="D2" s="1"/>
      <c r="E2" s="1"/>
      <c r="F2" s="5"/>
      <c r="G2" s="5"/>
      <c r="H2" s="5"/>
    </row>
    <row r="3" spans="1:8" ht="12.75">
      <c r="A3" s="5" t="s">
        <v>0</v>
      </c>
      <c r="B3" s="5"/>
      <c r="C3" s="6"/>
      <c r="D3" s="1" t="s">
        <v>1</v>
      </c>
      <c r="E3" s="1"/>
      <c r="F3" s="5"/>
      <c r="G3" s="1" t="s">
        <v>2</v>
      </c>
      <c r="H3" s="5"/>
    </row>
    <row r="4" spans="1:8" ht="12.75">
      <c r="A4" s="5" t="s">
        <v>3</v>
      </c>
      <c r="B4" s="5"/>
      <c r="C4" s="6"/>
      <c r="D4" s="29" t="s">
        <v>59</v>
      </c>
      <c r="E4" s="30"/>
      <c r="F4" s="7" t="s">
        <v>4</v>
      </c>
      <c r="G4" s="5"/>
      <c r="H4" s="5"/>
    </row>
    <row r="5" spans="1:8" ht="12.75">
      <c r="A5" s="5" t="s">
        <v>5</v>
      </c>
      <c r="B5" s="5" t="s">
        <v>6</v>
      </c>
      <c r="C5" s="8"/>
      <c r="D5" s="9" t="s">
        <v>7</v>
      </c>
      <c r="E5" s="5"/>
      <c r="F5" s="5"/>
      <c r="G5" s="5" t="s">
        <v>8</v>
      </c>
      <c r="H5" s="8"/>
    </row>
    <row r="6" spans="1:8" ht="12.75">
      <c r="A6" s="5" t="s">
        <v>9</v>
      </c>
      <c r="B6" s="5" t="s">
        <v>10</v>
      </c>
      <c r="C6" s="6"/>
      <c r="D6" s="5" t="s">
        <v>11</v>
      </c>
      <c r="E6" s="10">
        <f>((C13+H8)/((100-C5)/100))</f>
        <v>0</v>
      </c>
      <c r="F6" s="11" t="e">
        <f>(E6/E17*100)</f>
        <v>#DIV/0!</v>
      </c>
      <c r="G6" s="5" t="s">
        <v>12</v>
      </c>
      <c r="H6" s="12"/>
    </row>
    <row r="7" spans="1:8" ht="12.75">
      <c r="A7" s="5" t="s">
        <v>13</v>
      </c>
      <c r="B7" s="5" t="s">
        <v>14</v>
      </c>
      <c r="C7" s="12"/>
      <c r="D7" s="5" t="s">
        <v>15</v>
      </c>
      <c r="E7" s="10">
        <f>((C11-C10)*C7*C15)</f>
        <v>0</v>
      </c>
      <c r="F7" s="11" t="e">
        <f>(E7/E17*100)</f>
        <v>#DIV/0!</v>
      </c>
      <c r="G7" s="5" t="s">
        <v>16</v>
      </c>
      <c r="H7" s="12"/>
    </row>
    <row r="8" spans="1:8" ht="12.75">
      <c r="A8" s="5" t="s">
        <v>17</v>
      </c>
      <c r="B8" s="5" t="s">
        <v>18</v>
      </c>
      <c r="C8" s="6"/>
      <c r="D8" s="5" t="s">
        <v>12</v>
      </c>
      <c r="E8" s="10">
        <f>H6/((100-C5)/100)</f>
        <v>0</v>
      </c>
      <c r="F8" s="11" t="e">
        <f>(E8/E17*100)</f>
        <v>#DIV/0!</v>
      </c>
      <c r="G8" s="5" t="s">
        <v>19</v>
      </c>
      <c r="H8" s="12"/>
    </row>
    <row r="9" spans="1:8" ht="12.75">
      <c r="A9" s="5" t="s">
        <v>20</v>
      </c>
      <c r="B9" s="5" t="s">
        <v>18</v>
      </c>
      <c r="C9" s="12"/>
      <c r="D9" s="5" t="s">
        <v>21</v>
      </c>
      <c r="E9" s="10" t="e">
        <f>(H11)/C19</f>
        <v>#DIV/0!</v>
      </c>
      <c r="F9" s="11" t="e">
        <f>(E9/E17*100)</f>
        <v>#DIV/0!</v>
      </c>
      <c r="G9" s="5" t="s">
        <v>22</v>
      </c>
      <c r="H9" s="12"/>
    </row>
    <row r="10" spans="1:7" ht="12.75">
      <c r="A10" s="5" t="s">
        <v>23</v>
      </c>
      <c r="B10" s="5" t="s">
        <v>14</v>
      </c>
      <c r="C10" s="8"/>
      <c r="D10" s="5" t="s">
        <v>24</v>
      </c>
      <c r="E10" s="10" t="e">
        <f>((C13+H8)+(C14*C21)-H9)/200*(H5/C19)</f>
        <v>#DIV/0!</v>
      </c>
      <c r="F10" s="11" t="e">
        <f>(E10/E17*100)</f>
        <v>#DIV/0!</v>
      </c>
      <c r="G10" s="5" t="s">
        <v>25</v>
      </c>
    </row>
    <row r="11" spans="1:8" ht="12.75">
      <c r="A11" s="5" t="s">
        <v>26</v>
      </c>
      <c r="B11" s="5" t="s">
        <v>14</v>
      </c>
      <c r="C11" s="8"/>
      <c r="D11" s="5" t="s">
        <v>27</v>
      </c>
      <c r="E11" s="10" t="e">
        <f>H7/C19*C16</f>
        <v>#DIV/0!</v>
      </c>
      <c r="F11" s="11" t="e">
        <f>(E11/E17*100)</f>
        <v>#DIV/0!</v>
      </c>
      <c r="G11" s="13" t="s">
        <v>28</v>
      </c>
      <c r="H11" s="12"/>
    </row>
    <row r="12" spans="1:8" ht="12.75">
      <c r="A12" s="5" t="s">
        <v>29</v>
      </c>
      <c r="B12" s="5" t="s">
        <v>30</v>
      </c>
      <c r="C12" s="8"/>
      <c r="D12" s="9" t="s">
        <v>31</v>
      </c>
      <c r="E12" s="10"/>
      <c r="F12" s="11" t="e">
        <f>(E12/E17*100)</f>
        <v>#DIV/0!</v>
      </c>
      <c r="G12" s="5" t="s">
        <v>32</v>
      </c>
      <c r="H12" s="8"/>
    </row>
    <row r="13" spans="1:8" ht="12.75">
      <c r="A13" s="5" t="s">
        <v>33</v>
      </c>
      <c r="B13" s="5" t="s">
        <v>61</v>
      </c>
      <c r="C13" s="14"/>
      <c r="D13" s="5" t="s">
        <v>34</v>
      </c>
      <c r="E13" s="10" t="e">
        <f>((H12*H13*H5)+(H18*(H19+(H5*0.5))))/(100*C20)</f>
        <v>#DIV/0!</v>
      </c>
      <c r="F13" s="11" t="e">
        <f>(E13/E17*100)</f>
        <v>#DIV/0!</v>
      </c>
      <c r="G13" s="5" t="s">
        <v>35</v>
      </c>
      <c r="H13" s="15"/>
    </row>
    <row r="14" spans="1:8" ht="12.75">
      <c r="A14" s="5" t="s">
        <v>36</v>
      </c>
      <c r="B14" s="5" t="s">
        <v>61</v>
      </c>
      <c r="C14" s="12"/>
      <c r="D14" s="5" t="s">
        <v>37</v>
      </c>
      <c r="E14" s="10" t="e">
        <f>(C3*H15)*(H5*0.5+H16+H17)/100/C20</f>
        <v>#DIV/0!</v>
      </c>
      <c r="F14" s="11" t="e">
        <f>(E14/E17*100)</f>
        <v>#DIV/0!</v>
      </c>
      <c r="G14" s="5" t="s">
        <v>38</v>
      </c>
      <c r="H14" s="6"/>
    </row>
    <row r="15" spans="1:8" ht="12.75">
      <c r="A15" s="5" t="s">
        <v>39</v>
      </c>
      <c r="B15" s="5" t="s">
        <v>61</v>
      </c>
      <c r="C15" s="12"/>
      <c r="D15" s="5" t="s">
        <v>40</v>
      </c>
      <c r="E15" s="10" t="e">
        <f>(C17*H20)/C20</f>
        <v>#DIV/0!</v>
      </c>
      <c r="F15" s="11" t="e">
        <f>(E15/E17*100)</f>
        <v>#DIV/0!</v>
      </c>
      <c r="G15" s="5" t="s">
        <v>41</v>
      </c>
      <c r="H15" s="6"/>
    </row>
    <row r="16" spans="1:8" ht="12.75">
      <c r="A16" s="5" t="s">
        <v>27</v>
      </c>
      <c r="B16" s="5" t="s">
        <v>60</v>
      </c>
      <c r="C16" s="12"/>
      <c r="D16" s="5"/>
      <c r="E16" s="16"/>
      <c r="F16" s="17"/>
      <c r="G16" s="5" t="s">
        <v>42</v>
      </c>
      <c r="H16" s="8"/>
    </row>
    <row r="17" spans="1:8" ht="12.75">
      <c r="A17" s="5" t="s">
        <v>43</v>
      </c>
      <c r="B17" s="5"/>
      <c r="C17" s="8"/>
      <c r="D17" s="1" t="s">
        <v>44</v>
      </c>
      <c r="E17" s="10" t="e">
        <f>SUM(E6:E15)</f>
        <v>#DIV/0!</v>
      </c>
      <c r="F17" s="17"/>
      <c r="G17" s="5" t="s">
        <v>45</v>
      </c>
      <c r="H17" s="8"/>
    </row>
    <row r="18" spans="5:8" ht="12.75">
      <c r="E18" s="18"/>
      <c r="F18" s="17"/>
      <c r="G18" s="5" t="s">
        <v>46</v>
      </c>
      <c r="H18" s="15"/>
    </row>
    <row r="19" spans="1:8" ht="12.75">
      <c r="A19" s="5" t="s">
        <v>47</v>
      </c>
      <c r="B19" s="5"/>
      <c r="C19" s="19" t="e">
        <f>(365/((C11-C10)/C6*1000+C12))</f>
        <v>#DIV/0!</v>
      </c>
      <c r="D19" s="9" t="s">
        <v>48</v>
      </c>
      <c r="E19" s="16"/>
      <c r="F19" s="17"/>
      <c r="G19" s="5" t="s">
        <v>49</v>
      </c>
      <c r="H19" s="8"/>
    </row>
    <row r="20" spans="1:8" ht="12.75">
      <c r="A20" s="5" t="s">
        <v>50</v>
      </c>
      <c r="B20" s="5"/>
      <c r="C20" s="20" t="e">
        <f>(C4*((100-C5)/100)*C19)</f>
        <v>#DIV/0!</v>
      </c>
      <c r="D20" s="5" t="s">
        <v>51</v>
      </c>
      <c r="E20" s="21">
        <f>(C21*C14)</f>
        <v>0</v>
      </c>
      <c r="F20" s="17"/>
      <c r="G20" s="5" t="s">
        <v>52</v>
      </c>
      <c r="H20" s="15"/>
    </row>
    <row r="21" spans="1:8" ht="12.75">
      <c r="A21" s="5" t="s">
        <v>53</v>
      </c>
      <c r="B21" s="5"/>
      <c r="C21" s="22">
        <f>(C11/(1.3+((108-C11)*0.00325)))</f>
        <v>0</v>
      </c>
      <c r="D21" s="5" t="s">
        <v>54</v>
      </c>
      <c r="E21" s="23" t="e">
        <f>(E20-E17)</f>
        <v>#DIV/0!</v>
      </c>
      <c r="F21" s="17"/>
      <c r="G21" s="5"/>
      <c r="H21" s="5"/>
    </row>
    <row r="22" spans="1:8" ht="12.75">
      <c r="A22" s="5" t="s">
        <v>55</v>
      </c>
      <c r="B22" s="5"/>
      <c r="C22" s="20" t="e">
        <f>(C20/(C3*365/((C11-C10)/C6*1000))*100)</f>
        <v>#DIV/0!</v>
      </c>
      <c r="D22" s="5" t="s">
        <v>56</v>
      </c>
      <c r="E22" s="24" t="e">
        <f>(E21*C20)</f>
        <v>#DIV/0!</v>
      </c>
      <c r="F22" s="5"/>
      <c r="G22" s="5"/>
      <c r="H22" s="5"/>
    </row>
    <row r="23" spans="1:8" ht="12.75">
      <c r="A23" s="5"/>
      <c r="B23" s="5"/>
      <c r="C23" s="25"/>
      <c r="D23" s="5" t="s">
        <v>57</v>
      </c>
      <c r="E23" s="24" t="e">
        <f>E22+(C20*E15)</f>
        <v>#DIV/0!</v>
      </c>
      <c r="F23" s="5"/>
      <c r="G23" s="5"/>
      <c r="H23" s="5"/>
    </row>
  </sheetData>
  <sheetProtection password="CCB6" sheet="1" objects="1" scenarios="1"/>
  <mergeCells count="2">
    <mergeCell ref="F1:G1"/>
    <mergeCell ref="D4:E4"/>
  </mergeCells>
  <printOptions/>
  <pageMargins left="0.79" right="0" top="0.7874015748031497" bottom="0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prive/agron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S.</dc:creator>
  <cp:keywords/>
  <dc:description/>
  <cp:lastModifiedBy>AOC-OOST</cp:lastModifiedBy>
  <cp:lastPrinted>2003-03-19T15:10:39Z</cp:lastPrinted>
  <dcterms:created xsi:type="dcterms:W3CDTF">1998-12-07T18:54:22Z</dcterms:created>
  <dcterms:modified xsi:type="dcterms:W3CDTF">2006-09-19T13:21:47Z</dcterms:modified>
  <cp:category/>
  <cp:version/>
  <cp:contentType/>
  <cp:contentStatus/>
</cp:coreProperties>
</file>